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Files\courses - new\FINC 3511\aaaFINC 3511 Spring 2025\Project 1\"/>
    </mc:Choice>
  </mc:AlternateContent>
  <xr:revisionPtr revIDLastSave="0" documentId="13_ncr:1_{ED9AB184-14AA-4DF9-B89A-7C045D8D58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put" sheetId="1" r:id="rId1"/>
    <sheet name="Sheet1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44572.9979398148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Input!$A$1:$I$18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G21" i="1"/>
  <c r="C23" i="1"/>
  <c r="D23" i="1"/>
  <c r="E23" i="1"/>
  <c r="G23" i="1"/>
  <c r="H23" i="1"/>
  <c r="I23" i="1"/>
  <c r="C25" i="1"/>
  <c r="D25" i="1"/>
  <c r="E25" i="1"/>
  <c r="G25" i="1"/>
  <c r="H25" i="1"/>
  <c r="I25" i="1"/>
  <c r="C26" i="1"/>
  <c r="D26" i="1"/>
  <c r="E26" i="1"/>
  <c r="G26" i="1"/>
  <c r="H26" i="1"/>
  <c r="I26" i="1"/>
  <c r="C29" i="1"/>
  <c r="D29" i="1"/>
  <c r="E29" i="1"/>
  <c r="G29" i="1"/>
  <c r="H29" i="1"/>
  <c r="I29" i="1"/>
  <c r="C30" i="1"/>
  <c r="D30" i="1"/>
  <c r="E30" i="1"/>
  <c r="G30" i="1"/>
  <c r="H30" i="1"/>
  <c r="I30" i="1"/>
  <c r="C31" i="1"/>
  <c r="D31" i="1"/>
  <c r="E31" i="1"/>
  <c r="G31" i="1"/>
  <c r="H31" i="1"/>
  <c r="I31" i="1"/>
  <c r="C34" i="1"/>
  <c r="D34" i="1"/>
  <c r="E34" i="1"/>
  <c r="G34" i="1"/>
  <c r="H34" i="1"/>
  <c r="I34" i="1"/>
  <c r="C35" i="1"/>
  <c r="D35" i="1"/>
  <c r="E35" i="1"/>
  <c r="G35" i="1"/>
  <c r="H35" i="1"/>
  <c r="I35" i="1"/>
  <c r="C38" i="1"/>
  <c r="D38" i="1"/>
  <c r="E38" i="1"/>
  <c r="G38" i="1"/>
  <c r="H38" i="1"/>
  <c r="I38" i="1"/>
  <c r="C39" i="1"/>
  <c r="D39" i="1"/>
  <c r="E39" i="1"/>
  <c r="G39" i="1"/>
  <c r="H39" i="1"/>
  <c r="I39" i="1"/>
  <c r="C40" i="1"/>
  <c r="D40" i="1"/>
  <c r="E40" i="1"/>
  <c r="G40" i="1"/>
  <c r="H40" i="1"/>
  <c r="I40" i="1"/>
</calcChain>
</file>

<file path=xl/sharedStrings.xml><?xml version="1.0" encoding="utf-8"?>
<sst xmlns="http://schemas.openxmlformats.org/spreadsheetml/2006/main" count="40" uniqueCount="37">
  <si>
    <t>Balance Sheet Data</t>
  </si>
  <si>
    <t>Inventory</t>
  </si>
  <si>
    <t>Total Current Assets</t>
  </si>
  <si>
    <t>Total Current Liabilities</t>
  </si>
  <si>
    <t>Total Liabilities</t>
  </si>
  <si>
    <t>Total Assets</t>
  </si>
  <si>
    <t>Period Ending:</t>
  </si>
  <si>
    <t>Income Statement Data</t>
  </si>
  <si>
    <t>Total Revenue</t>
  </si>
  <si>
    <t>Interest Expense</t>
  </si>
  <si>
    <t>Net Income</t>
  </si>
  <si>
    <t>Liquidity</t>
  </si>
  <si>
    <t>Current Ratio</t>
  </si>
  <si>
    <t>Quick Ratio</t>
  </si>
  <si>
    <t>Asset Management</t>
  </si>
  <si>
    <t xml:space="preserve">Debt Management </t>
  </si>
  <si>
    <t>Debt Ratio</t>
  </si>
  <si>
    <t>Profitability</t>
  </si>
  <si>
    <t>Net Profit Margin</t>
  </si>
  <si>
    <t>Return on Assets</t>
  </si>
  <si>
    <t>Return on Equity</t>
  </si>
  <si>
    <t>Days Sales Out</t>
  </si>
  <si>
    <t>Inventory Turn</t>
  </si>
  <si>
    <t>Total Asset Turn</t>
  </si>
  <si>
    <t>Times Int Earned</t>
  </si>
  <si>
    <t>Protect Password: finc3511</t>
  </si>
  <si>
    <t>Open your Word document and place the cursor where you want to insert the information.</t>
  </si>
  <si>
    <t>Click Paste Special and choose the option to paste as: Picture (Enhanced Metafile).</t>
  </si>
  <si>
    <t>Total Receivables</t>
  </si>
  <si>
    <t>Total Common Equity</t>
  </si>
  <si>
    <t>Operating Income (EBIT)</t>
  </si>
  <si>
    <t>(Use data for the three most recent years -- either 2021, 2022, 2023 or 2022, 2023, and 2024.)</t>
  </si>
  <si>
    <t>Your Firm's Name</t>
  </si>
  <si>
    <t>The Competitor's Name</t>
  </si>
  <si>
    <t>All ratios are calculated for you below.</t>
  </si>
  <si>
    <r>
      <rPr>
        <b/>
        <sz val="20"/>
        <color indexed="56"/>
        <rFont val="Times New Roman"/>
        <family val="1"/>
      </rPr>
      <t>Enter all values in blue.</t>
    </r>
    <r>
      <rPr>
        <b/>
        <sz val="20"/>
        <color indexed="60"/>
        <rFont val="Times New Roman"/>
        <family val="1"/>
      </rPr>
      <t xml:space="preserve"> Ratios are calculated for you below.</t>
    </r>
  </si>
  <si>
    <t xml:space="preserve">To copy the ratios to a Word document begin by highlighting the area above (A21:I40). Click the copy button.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</si>
</sst>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mm/dd/yy;@"/>
  </numFmts>
  <fonts count="15" x14ac:knownFonts="1">
    <font>
      <sz val="12"/>
      <color theme="1"/>
      <name val="Times New Roman"/>
      <family val="2"/>
    </font>
    <font>
      <b/>
      <sz val="20"/>
      <color indexed="60"/>
      <name val="Times New Roman"/>
      <family val="1"/>
    </font>
    <font>
      <b/>
      <sz val="20"/>
      <color indexed="56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99"/>
      <name val="Times New Roman"/>
      <family val="2"/>
    </font>
    <font>
      <b/>
      <sz val="20"/>
      <color rgb="FF663300"/>
      <name val="Times New Roman"/>
      <family val="1"/>
    </font>
    <font>
      <sz val="12"/>
      <color rgb="FF7030A0"/>
      <name val="Times New Roman"/>
      <family val="1"/>
    </font>
    <font>
      <b/>
      <sz val="10"/>
      <color rgb="FF663300"/>
      <name val="Times New Roman"/>
      <family val="1"/>
    </font>
    <font>
      <sz val="10"/>
      <color theme="1"/>
      <name val="Times New Roman"/>
      <family val="1"/>
    </font>
    <font>
      <sz val="12"/>
      <color rgb="FF000099"/>
      <name val="Times New Roman"/>
      <family val="1"/>
    </font>
    <font>
      <b/>
      <sz val="12"/>
      <color rgb="FF000099"/>
      <name val="Times New Roman"/>
      <family val="1"/>
    </font>
    <font>
      <b/>
      <sz val="18"/>
      <color rgb="FF000099"/>
      <name val="Times New Roman"/>
      <family val="1"/>
    </font>
    <font>
      <b/>
      <sz val="18"/>
      <color rgb="FF7030A0"/>
      <name val="Times New Roman"/>
      <family val="1"/>
    </font>
    <font>
      <b/>
      <sz val="20"/>
      <color rgb="FF0033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9EE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4" fillId="0" borderId="0" xfId="0" applyFont="1"/>
    <xf numFmtId="3" fontId="5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/>
    <xf numFmtId="0" fontId="0" fillId="0" borderId="0" xfId="0"/>
    <xf numFmtId="166" fontId="3" fillId="0" borderId="0" xfId="0" applyNumberFormat="1" applyFont="1" applyAlignment="1">
      <alignment horizontal="center"/>
    </xf>
    <xf numFmtId="0" fontId="12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14" fontId="11" fillId="2" borderId="0" xfId="0" applyNumberFormat="1" applyFont="1" applyFill="1" applyProtection="1">
      <protection locked="0"/>
    </xf>
    <xf numFmtId="3" fontId="11" fillId="2" borderId="0" xfId="0" applyNumberFormat="1" applyFont="1" applyFill="1" applyProtection="1">
      <protection locked="0"/>
    </xf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9EEE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workbookViewId="0"/>
  </sheetViews>
  <sheetFormatPr defaultRowHeight="15.6" x14ac:dyDescent="0.3"/>
  <cols>
    <col min="1" max="1" width="2.296875" customWidth="1"/>
    <col min="2" max="2" width="22.59765625" customWidth="1"/>
    <col min="3" max="5" width="17.796875" customWidth="1"/>
    <col min="6" max="6" width="2.19921875" customWidth="1"/>
    <col min="7" max="9" width="16.296875" customWidth="1"/>
  </cols>
  <sheetData>
    <row r="1" spans="1:9" ht="24.6" x14ac:dyDescent="0.4">
      <c r="A1" s="8" t="s">
        <v>35</v>
      </c>
    </row>
    <row r="2" spans="1:9" s="11" customFormat="1" ht="17.399999999999999" x14ac:dyDescent="0.3">
      <c r="A2" s="10"/>
      <c r="B2" s="5" t="s">
        <v>31</v>
      </c>
    </row>
    <row r="3" spans="1:9" ht="22.8" x14ac:dyDescent="0.4">
      <c r="C3" s="19" t="s">
        <v>32</v>
      </c>
      <c r="D3" s="20"/>
      <c r="E3" s="20"/>
      <c r="G3" s="19" t="s">
        <v>33</v>
      </c>
      <c r="H3" s="20"/>
      <c r="I3" s="20"/>
    </row>
    <row r="4" spans="1:9" x14ac:dyDescent="0.3">
      <c r="C4" s="14" t="s">
        <v>6</v>
      </c>
      <c r="D4" s="14"/>
      <c r="E4" s="14"/>
      <c r="G4" s="14" t="s">
        <v>6</v>
      </c>
      <c r="H4" s="14"/>
      <c r="I4" s="14"/>
    </row>
    <row r="5" spans="1:9" x14ac:dyDescent="0.3">
      <c r="A5" s="16" t="s">
        <v>0</v>
      </c>
      <c r="B5" s="17"/>
      <c r="C5" s="21">
        <v>44561</v>
      </c>
      <c r="D5" s="21">
        <v>44926</v>
      </c>
      <c r="E5" s="21">
        <v>45291</v>
      </c>
      <c r="F5" s="12"/>
      <c r="G5" s="21">
        <v>44561</v>
      </c>
      <c r="H5" s="21">
        <v>44926</v>
      </c>
      <c r="I5" s="21">
        <v>45291</v>
      </c>
    </row>
    <row r="6" spans="1:9" x14ac:dyDescent="0.3">
      <c r="B6" t="s">
        <v>28</v>
      </c>
      <c r="C6" s="22">
        <v>1245</v>
      </c>
      <c r="D6" s="22">
        <v>1395</v>
      </c>
      <c r="E6" s="22">
        <v>1398</v>
      </c>
      <c r="G6" s="22">
        <v>632</v>
      </c>
      <c r="H6" s="22">
        <v>652</v>
      </c>
      <c r="I6" s="22">
        <v>685</v>
      </c>
    </row>
    <row r="7" spans="1:9" x14ac:dyDescent="0.3">
      <c r="B7" t="s">
        <v>1</v>
      </c>
      <c r="C7" s="22">
        <v>10625</v>
      </c>
      <c r="D7" s="22">
        <v>10325</v>
      </c>
      <c r="E7" s="22">
        <v>10710</v>
      </c>
      <c r="G7" s="22">
        <v>8321</v>
      </c>
      <c r="H7" s="22">
        <v>8355</v>
      </c>
      <c r="I7" s="22">
        <v>8600</v>
      </c>
    </row>
    <row r="8" spans="1:9" x14ac:dyDescent="0.3">
      <c r="B8" t="s">
        <v>2</v>
      </c>
      <c r="C8" s="22">
        <v>13479</v>
      </c>
      <c r="D8" s="22">
        <v>14520</v>
      </c>
      <c r="E8" s="22">
        <v>15372</v>
      </c>
      <c r="G8" s="22">
        <v>9967</v>
      </c>
      <c r="H8" s="22">
        <v>10072</v>
      </c>
      <c r="I8" s="22">
        <v>9784</v>
      </c>
    </row>
    <row r="9" spans="1:9" x14ac:dyDescent="0.3">
      <c r="B9" t="s">
        <v>5</v>
      </c>
      <c r="C9" s="22">
        <v>40125</v>
      </c>
      <c r="D9" s="22">
        <v>40518</v>
      </c>
      <c r="E9" s="22">
        <v>41084</v>
      </c>
      <c r="G9" s="22">
        <v>33699</v>
      </c>
      <c r="H9" s="22">
        <v>33559</v>
      </c>
      <c r="I9" s="22">
        <v>32666</v>
      </c>
    </row>
    <row r="10" spans="1:9" x14ac:dyDescent="0.3">
      <c r="B10" t="s">
        <v>3</v>
      </c>
      <c r="C10" s="22">
        <v>10122</v>
      </c>
      <c r="D10" s="22">
        <v>9376</v>
      </c>
      <c r="E10" s="22">
        <v>11462</v>
      </c>
      <c r="G10" s="22">
        <v>7119</v>
      </c>
      <c r="H10" s="22">
        <v>7891</v>
      </c>
      <c r="I10" s="22">
        <v>7708</v>
      </c>
    </row>
    <row r="11" spans="1:9" x14ac:dyDescent="0.3">
      <c r="B11" t="s">
        <v>4</v>
      </c>
      <c r="C11" s="22">
        <v>21236</v>
      </c>
      <c r="D11" s="22">
        <v>22620</v>
      </c>
      <c r="E11" s="22">
        <v>23307</v>
      </c>
      <c r="G11" s="22">
        <v>15587</v>
      </c>
      <c r="H11" s="22">
        <v>17026</v>
      </c>
      <c r="I11" s="22">
        <v>18809</v>
      </c>
    </row>
    <row r="12" spans="1:9" x14ac:dyDescent="0.3">
      <c r="B12" t="s">
        <v>29</v>
      </c>
      <c r="C12" s="22">
        <v>18889</v>
      </c>
      <c r="D12" s="22">
        <v>17898</v>
      </c>
      <c r="E12" s="22">
        <v>17777</v>
      </c>
      <c r="G12" s="22">
        <v>18112</v>
      </c>
      <c r="H12" s="22">
        <v>16533</v>
      </c>
      <c r="I12" s="22">
        <v>13857</v>
      </c>
    </row>
    <row r="13" spans="1:9" x14ac:dyDescent="0.3">
      <c r="C13" s="6"/>
      <c r="D13" s="6"/>
      <c r="E13" s="6"/>
      <c r="G13" s="6"/>
      <c r="H13" s="6"/>
      <c r="I13" s="6"/>
    </row>
    <row r="14" spans="1:9" x14ac:dyDescent="0.3">
      <c r="A14" s="16" t="s">
        <v>7</v>
      </c>
      <c r="B14" s="16"/>
      <c r="C14" s="7"/>
      <c r="D14" s="7"/>
      <c r="E14" s="7"/>
      <c r="G14" s="7"/>
      <c r="H14" s="7"/>
      <c r="I14" s="7"/>
    </row>
    <row r="15" spans="1:9" x14ac:dyDescent="0.3">
      <c r="B15" t="s">
        <v>8</v>
      </c>
      <c r="C15" s="22">
        <v>67997</v>
      </c>
      <c r="D15" s="22">
        <v>70395</v>
      </c>
      <c r="E15" s="22">
        <v>74754</v>
      </c>
      <c r="F15" s="23"/>
      <c r="G15" s="22">
        <v>48816</v>
      </c>
      <c r="H15" s="22">
        <v>50208</v>
      </c>
      <c r="I15" s="22">
        <v>50521</v>
      </c>
    </row>
    <row r="16" spans="1:9" x14ac:dyDescent="0.3">
      <c r="B16" t="s">
        <v>30</v>
      </c>
      <c r="C16" s="22">
        <v>5839</v>
      </c>
      <c r="D16" s="22">
        <v>6661</v>
      </c>
      <c r="E16" s="22">
        <v>7901</v>
      </c>
      <c r="F16" s="23"/>
      <c r="G16" s="22">
        <v>3641</v>
      </c>
      <c r="H16" s="22">
        <v>3763</v>
      </c>
      <c r="I16" s="22">
        <v>3648</v>
      </c>
    </row>
    <row r="17" spans="1:9" x14ac:dyDescent="0.3">
      <c r="B17" t="s">
        <v>9</v>
      </c>
      <c r="C17" s="22">
        <v>530</v>
      </c>
      <c r="D17" s="22">
        <v>606</v>
      </c>
      <c r="E17" s="22">
        <v>632</v>
      </c>
      <c r="F17" s="23"/>
      <c r="G17" s="22">
        <v>344</v>
      </c>
      <c r="H17" s="22">
        <v>383</v>
      </c>
      <c r="I17" s="22">
        <v>459</v>
      </c>
    </row>
    <row r="18" spans="1:9" x14ac:dyDescent="0.3">
      <c r="B18" t="s">
        <v>10</v>
      </c>
      <c r="C18" s="22">
        <v>3338</v>
      </c>
      <c r="D18" s="22">
        <v>3883</v>
      </c>
      <c r="E18" s="22">
        <v>4535</v>
      </c>
      <c r="F18" s="23"/>
      <c r="G18" s="22">
        <v>2010</v>
      </c>
      <c r="H18" s="22">
        <v>1839</v>
      </c>
      <c r="I18" s="22">
        <v>1959</v>
      </c>
    </row>
    <row r="20" spans="1:9" ht="24.6" x14ac:dyDescent="0.4">
      <c r="A20" s="15" t="s">
        <v>34</v>
      </c>
      <c r="B20" s="15"/>
      <c r="C20" s="15"/>
      <c r="D20" s="15"/>
      <c r="E20" s="15"/>
      <c r="F20" s="15"/>
      <c r="G20" s="15"/>
      <c r="H20" s="15"/>
      <c r="I20" s="15"/>
    </row>
    <row r="21" spans="1:9" ht="22.8" x14ac:dyDescent="0.4">
      <c r="C21" s="13" t="str">
        <f>C3</f>
        <v>Your Firm's Name</v>
      </c>
      <c r="D21" s="13"/>
      <c r="E21" s="13"/>
      <c r="F21" s="9"/>
      <c r="G21" s="13" t="str">
        <f>G3</f>
        <v>The Competitor's Name</v>
      </c>
      <c r="H21" s="13"/>
      <c r="I21" s="13"/>
    </row>
    <row r="22" spans="1:9" x14ac:dyDescent="0.3">
      <c r="C22" s="14" t="s">
        <v>6</v>
      </c>
      <c r="D22" s="14"/>
      <c r="E22" s="14"/>
      <c r="G22" s="14" t="s">
        <v>6</v>
      </c>
      <c r="H22" s="14"/>
      <c r="I22" s="14"/>
    </row>
    <row r="23" spans="1:9" x14ac:dyDescent="0.3">
      <c r="C23" s="18">
        <f>Input!C5</f>
        <v>44561</v>
      </c>
      <c r="D23" s="18">
        <f>Input!D5</f>
        <v>44926</v>
      </c>
      <c r="E23" s="18">
        <f>Input!E5</f>
        <v>45291</v>
      </c>
      <c r="F23" s="18"/>
      <c r="G23" s="18">
        <f>Input!G5</f>
        <v>44561</v>
      </c>
      <c r="H23" s="18">
        <f>Input!H5</f>
        <v>44926</v>
      </c>
      <c r="I23" s="18">
        <f>Input!I5</f>
        <v>45291</v>
      </c>
    </row>
    <row r="24" spans="1:9" ht="17.399999999999999" x14ac:dyDescent="0.3">
      <c r="A24" s="5" t="s">
        <v>11</v>
      </c>
      <c r="B24" s="1"/>
      <c r="C24" s="2"/>
      <c r="D24" s="2"/>
      <c r="E24" s="2"/>
      <c r="F24" s="2"/>
      <c r="G24" s="2"/>
      <c r="H24" s="2"/>
      <c r="I24" s="2"/>
    </row>
    <row r="25" spans="1:9" x14ac:dyDescent="0.3">
      <c r="A25" s="1"/>
      <c r="B25" s="1" t="s">
        <v>12</v>
      </c>
      <c r="C25" s="3">
        <f>Input!C8/Input!C10</f>
        <v>1.3316538233550681</v>
      </c>
      <c r="D25" s="3">
        <f>Input!D8/Input!D10</f>
        <v>1.5486348122866893</v>
      </c>
      <c r="E25" s="3">
        <f>Input!E8/Input!E10</f>
        <v>1.3411272029314256</v>
      </c>
      <c r="F25" s="2"/>
      <c r="G25" s="3">
        <f>Input!G8/Input!G10</f>
        <v>1.4000561876668072</v>
      </c>
      <c r="H25" s="3">
        <f>Input!H8/Input!H10</f>
        <v>1.2763908249904956</v>
      </c>
      <c r="I25" s="3">
        <f>Input!I8/Input!I10</f>
        <v>1.269330565646082</v>
      </c>
    </row>
    <row r="26" spans="1:9" x14ac:dyDescent="0.3">
      <c r="A26" s="1"/>
      <c r="B26" s="1" t="s">
        <v>13</v>
      </c>
      <c r="C26" s="3">
        <f>(Input!C8-Input!C7)/Input!C10</f>
        <v>0.28196008693934005</v>
      </c>
      <c r="D26" s="3">
        <f>(Input!D8-Input!D7)/Input!D10</f>
        <v>0.4474189419795222</v>
      </c>
      <c r="E26" s="3">
        <f>(Input!E8-Input!E7)/Input!E10</f>
        <v>0.40673529924969465</v>
      </c>
      <c r="F26" s="2"/>
      <c r="G26" s="3">
        <f>(Input!G8-Input!G7)/Input!G10</f>
        <v>0.23121224891136397</v>
      </c>
      <c r="H26" s="3">
        <f>(Input!H8-Input!H7)/Input!H10</f>
        <v>0.21758965910530984</v>
      </c>
      <c r="I26" s="3">
        <f>(Input!I8-Input!I7)/Input!I10</f>
        <v>0.15360664244940322</v>
      </c>
    </row>
    <row r="27" spans="1:9" x14ac:dyDescent="0.3">
      <c r="A27" s="1"/>
      <c r="B27" s="1"/>
      <c r="C27" s="2"/>
      <c r="D27" s="2"/>
      <c r="E27" s="2"/>
      <c r="F27" s="2"/>
      <c r="G27" s="2"/>
      <c r="H27" s="2"/>
      <c r="I27" s="2"/>
    </row>
    <row r="28" spans="1:9" ht="17.399999999999999" x14ac:dyDescent="0.3">
      <c r="A28" s="5" t="s">
        <v>14</v>
      </c>
      <c r="B28" s="1"/>
      <c r="C28" s="2"/>
      <c r="D28" s="2"/>
      <c r="E28" s="2"/>
      <c r="F28" s="2"/>
      <c r="G28" s="2"/>
      <c r="H28" s="2"/>
      <c r="I28" s="2"/>
    </row>
    <row r="29" spans="1:9" x14ac:dyDescent="0.3">
      <c r="A29" s="1"/>
      <c r="B29" s="1" t="s">
        <v>21</v>
      </c>
      <c r="C29" s="3">
        <f>Input!C6/(Input!C15/365)</f>
        <v>6.6830154271511981</v>
      </c>
      <c r="D29" s="3">
        <f>Input!D6/(Input!D15/365)</f>
        <v>7.2331131472405712</v>
      </c>
      <c r="E29" s="3">
        <f>Input!E6/(Input!E15/365)</f>
        <v>6.8259892447226909</v>
      </c>
      <c r="F29" s="2"/>
      <c r="G29" s="3">
        <f>Input!G6/(Input!G15/365)</f>
        <v>4.7254998361193055</v>
      </c>
      <c r="H29" s="3">
        <f>Input!H6/(Input!H15/365)</f>
        <v>4.7398820905035048</v>
      </c>
      <c r="I29" s="3">
        <f>Input!I6/(Input!I15/365)</f>
        <v>4.9489321272342188</v>
      </c>
    </row>
    <row r="30" spans="1:9" x14ac:dyDescent="0.3">
      <c r="A30" s="1"/>
      <c r="B30" s="1" t="s">
        <v>22</v>
      </c>
      <c r="C30" s="3">
        <f>Input!C15/Input!C7</f>
        <v>6.3997176470588233</v>
      </c>
      <c r="D30" s="3">
        <f>Input!D15/Input!D7</f>
        <v>6.8179176755447939</v>
      </c>
      <c r="E30" s="3">
        <f>Input!E15/Input!E7</f>
        <v>6.9798319327731093</v>
      </c>
      <c r="F30" s="2"/>
      <c r="G30" s="3">
        <f>Input!G15/Input!G7</f>
        <v>5.8666025718062729</v>
      </c>
      <c r="H30" s="3">
        <f>Input!H15/Input!H7</f>
        <v>6.0093357271095149</v>
      </c>
      <c r="I30" s="3">
        <f>Input!I15/Input!I7</f>
        <v>5.8745348837209299</v>
      </c>
    </row>
    <row r="31" spans="1:9" x14ac:dyDescent="0.3">
      <c r="A31" s="1"/>
      <c r="B31" s="1" t="s">
        <v>23</v>
      </c>
      <c r="C31" s="3">
        <f>Input!C15/Input!C9</f>
        <v>1.6946292834890966</v>
      </c>
      <c r="D31" s="3">
        <f>Input!D15/Input!D9</f>
        <v>1.7373759810454612</v>
      </c>
      <c r="E31" s="3">
        <f>Input!E15/Input!E9</f>
        <v>1.8195404537046052</v>
      </c>
      <c r="F31" s="2"/>
      <c r="G31" s="3">
        <f>Input!G15/Input!G9</f>
        <v>1.448588978901451</v>
      </c>
      <c r="H31" s="3">
        <f>Input!H15/Input!H9</f>
        <v>1.4961113263208081</v>
      </c>
      <c r="I31" s="3">
        <f>Input!I15/Input!I9</f>
        <v>1.5465927876079104</v>
      </c>
    </row>
    <row r="32" spans="1:9" x14ac:dyDescent="0.3">
      <c r="A32" s="1"/>
      <c r="B32" s="1"/>
      <c r="C32" s="2"/>
      <c r="D32" s="2"/>
      <c r="E32" s="2"/>
      <c r="F32" s="2"/>
      <c r="G32" s="2"/>
      <c r="H32" s="2"/>
      <c r="I32" s="2"/>
    </row>
    <row r="33" spans="1:9" ht="17.399999999999999" x14ac:dyDescent="0.3">
      <c r="A33" s="5" t="s">
        <v>15</v>
      </c>
      <c r="B33" s="1"/>
      <c r="C33" s="2"/>
      <c r="D33" s="2"/>
      <c r="E33" s="2"/>
      <c r="F33" s="2"/>
      <c r="G33" s="2"/>
      <c r="H33" s="2"/>
      <c r="I33" s="2"/>
    </row>
    <row r="34" spans="1:9" x14ac:dyDescent="0.3">
      <c r="A34" s="1"/>
      <c r="B34" s="1" t="s">
        <v>16</v>
      </c>
      <c r="C34" s="4">
        <f>Input!C11/Input!C9</f>
        <v>0.52924610591900312</v>
      </c>
      <c r="D34" s="4">
        <f>Input!D11/Input!D9</f>
        <v>0.55827039834147785</v>
      </c>
      <c r="E34" s="4">
        <f>Input!E11/Input!E9</f>
        <v>0.56730113912958813</v>
      </c>
      <c r="F34" s="2"/>
      <c r="G34" s="4">
        <f>Input!G11/Input!G9</f>
        <v>0.46253598029615123</v>
      </c>
      <c r="H34" s="4">
        <f>Input!H11/Input!H9</f>
        <v>0.50734527250514017</v>
      </c>
      <c r="I34" s="4">
        <f>Input!I11/Input!I9</f>
        <v>0.5757974652543929</v>
      </c>
    </row>
    <row r="35" spans="1:9" x14ac:dyDescent="0.3">
      <c r="A35" s="1"/>
      <c r="B35" s="1" t="s">
        <v>24</v>
      </c>
      <c r="C35" s="3">
        <f>Input!C16/Input!C17</f>
        <v>11.016981132075472</v>
      </c>
      <c r="D35" s="3">
        <f>Input!D16/Input!D17</f>
        <v>10.991749174917492</v>
      </c>
      <c r="E35" s="3">
        <f>Input!E16/Input!E17</f>
        <v>12.501582278481013</v>
      </c>
      <c r="F35" s="2"/>
      <c r="G35" s="3">
        <f>Input!G16/Input!G17</f>
        <v>10.584302325581396</v>
      </c>
      <c r="H35" s="3">
        <f>Input!H16/Input!H17</f>
        <v>9.8250652741514362</v>
      </c>
      <c r="I35" s="3">
        <f>Input!I16/Input!I17</f>
        <v>7.9477124183006538</v>
      </c>
    </row>
    <row r="36" spans="1:9" x14ac:dyDescent="0.3">
      <c r="A36" s="1"/>
      <c r="B36" s="1"/>
      <c r="C36" s="2"/>
      <c r="D36" s="2"/>
      <c r="E36" s="2"/>
      <c r="F36" s="2"/>
      <c r="G36" s="2"/>
      <c r="H36" s="2"/>
      <c r="I36" s="2"/>
    </row>
    <row r="37" spans="1:9" ht="17.399999999999999" x14ac:dyDescent="0.3">
      <c r="A37" s="5" t="s">
        <v>17</v>
      </c>
      <c r="B37" s="1"/>
      <c r="C37" s="2"/>
      <c r="D37" s="2"/>
      <c r="E37" s="2"/>
      <c r="F37" s="2"/>
      <c r="G37" s="2"/>
      <c r="H37" s="2"/>
      <c r="I37" s="2"/>
    </row>
    <row r="38" spans="1:9" x14ac:dyDescent="0.3">
      <c r="A38" s="1"/>
      <c r="B38" s="1" t="s">
        <v>18</v>
      </c>
      <c r="C38" s="4">
        <f>Input!C18/Input!C15</f>
        <v>4.909040104710502E-2</v>
      </c>
      <c r="D38" s="4">
        <f>Input!D18/Input!D15</f>
        <v>5.5160167625541587E-2</v>
      </c>
      <c r="E38" s="4">
        <f>Input!E18/Input!E15</f>
        <v>6.066564999866228E-2</v>
      </c>
      <c r="F38" s="2"/>
      <c r="G38" s="4">
        <f>Input!G18/Input!G15</f>
        <v>4.117502458210423E-2</v>
      </c>
      <c r="H38" s="4">
        <f>Input!H18/Input!H15</f>
        <v>3.6627629063097515E-2</v>
      </c>
      <c r="I38" s="4">
        <f>Input!I18/Input!I15</f>
        <v>3.877595455355199E-2</v>
      </c>
    </row>
    <row r="39" spans="1:9" x14ac:dyDescent="0.3">
      <c r="A39" s="1"/>
      <c r="B39" s="1" t="s">
        <v>19</v>
      </c>
      <c r="C39" s="4">
        <f>Input!C18/Input!C9</f>
        <v>8.3190031152647975E-2</v>
      </c>
      <c r="D39" s="4">
        <f>Input!D18/Input!D9</f>
        <v>9.5833950343057403E-2</v>
      </c>
      <c r="E39" s="4">
        <f>Input!E18/Input!E9</f>
        <v>0.11038360432285074</v>
      </c>
      <c r="F39" s="2"/>
      <c r="G39" s="4">
        <f>Input!G18/Input!G9</f>
        <v>5.9645686815632509E-2</v>
      </c>
      <c r="H39" s="4">
        <f>Input!H18/Input!H9</f>
        <v>5.4799010697577401E-2</v>
      </c>
      <c r="I39" s="4">
        <f>Input!I18/Input!I9</f>
        <v>5.9970611645135612E-2</v>
      </c>
    </row>
    <row r="40" spans="1:9" x14ac:dyDescent="0.3">
      <c r="A40" s="1"/>
      <c r="B40" s="1" t="s">
        <v>20</v>
      </c>
      <c r="C40" s="4">
        <f>Input!C18/Input!C12</f>
        <v>0.17671660754936735</v>
      </c>
      <c r="D40" s="4">
        <f>Input!D18/Input!D12</f>
        <v>0.21695161470555369</v>
      </c>
      <c r="E40" s="4">
        <f>Input!E18/Input!E12</f>
        <v>0.25510491083984926</v>
      </c>
      <c r="F40" s="2"/>
      <c r="G40" s="4">
        <f>Input!G18/Input!G12</f>
        <v>0.11097614840989399</v>
      </c>
      <c r="H40" s="4">
        <f>Input!H18/Input!H12</f>
        <v>0.11123208129196153</v>
      </c>
      <c r="I40" s="4">
        <f>Input!I18/Input!I12</f>
        <v>0.14137259147001516</v>
      </c>
    </row>
    <row r="43" spans="1:9" x14ac:dyDescent="0.3">
      <c r="A43" t="s">
        <v>36</v>
      </c>
    </row>
    <row r="44" spans="1:9" x14ac:dyDescent="0.3">
      <c r="A44" t="s">
        <v>26</v>
      </c>
    </row>
    <row r="45" spans="1:9" x14ac:dyDescent="0.3">
      <c r="A45" t="s">
        <v>27</v>
      </c>
    </row>
  </sheetData>
  <sheetProtection algorithmName="SHA-512" hashValue="OfoNPO5K0QmJ/PhVDqiuazaWy7I+vCUao3ptg+hVZq3voh5fvj0dGk1I+gdlQxGXPj6rmmZQjrMignjh1h3ppA==" saltValue="jlLc6+898msrpv8Wq6QPqA==" spinCount="100000" sheet="1" objects="1" scenarios="1"/>
  <mergeCells count="11">
    <mergeCell ref="G4:I4"/>
    <mergeCell ref="C3:E3"/>
    <mergeCell ref="G3:I3"/>
    <mergeCell ref="C4:E4"/>
    <mergeCell ref="G21:I21"/>
    <mergeCell ref="G22:I22"/>
    <mergeCell ref="A20:I20"/>
    <mergeCell ref="A5:B5"/>
    <mergeCell ref="A14:B14"/>
    <mergeCell ref="C21:E21"/>
    <mergeCell ref="C22:E2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6" x14ac:dyDescent="0.3"/>
  <sheetData>
    <row r="1" spans="1:1" x14ac:dyDescent="0.3">
      <c r="A1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Input</vt:lpstr>
      <vt:lpstr>Sheet1</vt:lpstr>
      <vt:lpstr>Input!Print_Area</vt:lpstr>
    </vt:vector>
  </TitlesOfParts>
  <Company>UWG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rbest</dc:creator>
  <cp:lastModifiedBy>Ronald Best</cp:lastModifiedBy>
  <cp:lastPrinted>2010-05-06T16:19:03Z</cp:lastPrinted>
  <dcterms:created xsi:type="dcterms:W3CDTF">2010-05-06T15:12:18Z</dcterms:created>
  <dcterms:modified xsi:type="dcterms:W3CDTF">2025-01-05T19:22:56Z</dcterms:modified>
</cp:coreProperties>
</file>